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П 2025-2028\МИНИСТЕРСТВО\ОТЧЕТ ОБ ИСПОЛНЕНИИ ИП 3кв2025 подготовка\"/>
    </mc:Choice>
  </mc:AlternateContent>
  <bookViews>
    <workbookView xWindow="-465" yWindow="-45" windowWidth="12600" windowHeight="7965" tabRatio="663"/>
  </bookViews>
  <sheets>
    <sheet name="10квФ" sheetId="10" r:id="rId1"/>
    <sheet name="15квВв" sheetId="15" state="hidden" r:id="rId2"/>
  </sheets>
  <definedNames>
    <definedName name="Z_500C2F4F_1743_499A_A051_20565DBF52B2_.wvu.PrintArea" localSheetId="0" hidden="1">'10квФ'!$A$1:$T$22</definedName>
    <definedName name="Z_500C2F4F_1743_499A_A051_20565DBF52B2_.wvu.PrintArea" localSheetId="1" hidden="1">'15квВв'!$A$1:$CD$24</definedName>
    <definedName name="_xlnm.Print_Area" localSheetId="0">'10квФ'!$A$1:$T$22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G24" i="10" l="1"/>
  <c r="N19" i="10" l="1"/>
  <c r="R21" i="10" l="1"/>
  <c r="R20" i="10"/>
  <c r="Q21" i="10"/>
  <c r="Q20" i="10"/>
  <c r="P22" i="10" l="1"/>
  <c r="J22" i="10"/>
  <c r="H21" i="10"/>
  <c r="H20" i="10"/>
  <c r="F20" i="10" l="1"/>
  <c r="F19" i="10"/>
  <c r="G21" i="10" l="1"/>
  <c r="S21" i="10" s="1"/>
  <c r="G19" i="10"/>
  <c r="G20" i="10" s="1"/>
  <c r="S20" i="10" s="1"/>
  <c r="O22" i="10"/>
  <c r="N22" i="10"/>
  <c r="L22" i="10"/>
  <c r="K22" i="10"/>
  <c r="I22" i="10"/>
  <c r="D22" i="10"/>
  <c r="M22" i="10" l="1"/>
  <c r="G22" i="10"/>
  <c r="E22" i="10"/>
  <c r="H19" i="10"/>
  <c r="H22" i="10" l="1"/>
  <c r="S19" i="10"/>
  <c r="S22" i="10" s="1"/>
  <c r="F22" i="10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R19" i="10" l="1"/>
  <c r="R22" i="10" s="1"/>
  <c r="Q19" i="10"/>
  <c r="Q22" i="10" s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<sst xmlns="http://schemas.openxmlformats.org/spreadsheetml/2006/main" count="238" uniqueCount="143">
  <si>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</si>
  <si>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</si>
  <si>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</si>
  <si>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</si>
  <si>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</si>
  <si>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</si>
  <si>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</si>
  <si>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</si>
  <si>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</si>
  <si>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</si>
  <si>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</si>
  <si>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</si>
  <si>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</si>
  <si>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 xml:space="preserve">Всего 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</si>
  <si>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</si>
  <si>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</si>
  <si>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</si>
  <si>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</si>
  <si>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</si>
  <si>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</si>
  <si>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</si>
  <si>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</si>
  <si>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</si>
  <si>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</si>
  <si>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</si>
  <si>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</si>
  <si>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</si>
  <si>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</si>
  <si>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</si>
  <si>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</si>
  <si>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</si>
  <si>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</si>
  <si>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</si>
  <si>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</si>
  <si>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</si>
  <si>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</si>
  <si>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</si>
  <si>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</si>
  <si>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</si>
  <si>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</si>
  <si>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</si>
  <si>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</si>
  <si>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</si>
  <si>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</si>
  <si>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</si>
  <si>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</si>
  <si>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</si>
  <si>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</si>
  <si>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</si>
  <si>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</si>
  <si>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</si>
  <si>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</si>
  <si>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</si>
  <si>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</si>
  <si>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</si>
  <si>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</si>
  <si>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</si>
  <si>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</si>
  <si>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</si>
  <si>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</si>
  <si>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</si>
  <si>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</si>
  <si>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</si>
  <si>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</si>
  <si>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</si>
  <si>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</si>
  <si>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</si>
  <si>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</si>
  <si>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</si>
  <si>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</si>
  <si>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</si>
  <si>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</si>
  <si>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</si>
  <si>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</si>
  <si>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</si>
  <si>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</si>
  <si>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</si>
  <si>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</si>
  <si>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</si>
  <si>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</si>
  <si>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</si>
  <si>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</si>
  <si>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</si>
  <si>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</si>
  <si>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</si>
  <si>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</si>
  <si>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</si>
  <si>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</si>
  <si>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</si>
  <si>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</si>
  <si>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</si>
  <si>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</si>
  <si>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</si>
  <si>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</si>
  <si>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</si>
  <si>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</si>
  <si>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</si>
  <si>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</si>
  <si>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</si>
  <si>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</si>
  <si>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</si>
  <si>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</si>
  <si>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</si>
  <si>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</si>
  <si>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</si>
  <si>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</si>
  <si>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</si>
  <si>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</si>
  <si>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</si>
  <si>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</si>
  <si>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</si>
  <si>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</si>
  <si>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</si>
  <si>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</si>
  <si>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</si>
  <si>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</si>
  <si>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</si>
  <si>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</si>
  <si>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</si>
  <si>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</si>
  <si>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</si>
  <si>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</si>
  <si>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</si>
  <si>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</si>
  <si>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</si>
  <si>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1.</t>
  </si>
  <si>
    <t>Отчет о реализации инвестиционной программы Акционерного общества "ЭК "Восток"</t>
  </si>
  <si>
    <t>Год раскрытия информации: 2025 год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</si>
  <si>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АО «ЭК Восток» на территории Оренбургской области</t>
  </si>
  <si>
    <t>O_VOSTOK-OO-02</t>
  </si>
  <si>
    <t xml:space="preserve">Приобретение служебного транспорта </t>
  </si>
  <si>
    <t>O_VOSTOK-OO-03</t>
  </si>
  <si>
    <t>«Создание автоматизированной информационной системы 2.0" (АИС) гарантирующего поставщика АО «ЭК «Восток» на территории деятельности Оренбургской области»</t>
  </si>
  <si>
    <t>O_VOSTOK-OO-04</t>
  </si>
  <si>
    <t xml:space="preserve">Фактический объем финансирования капитальных вложений на  01.01.2025 года, млн. рублей 
(с НДС) </t>
  </si>
  <si>
    <t xml:space="preserve">Остаток финансирования капитальных вложений 
на  01.01.2025 года в прогнозных ценах соответствующих лет,  млн. рублей (с НДС) </t>
  </si>
  <si>
    <t>Финансирование капитальных вложений 2025 года, млн. рублей (с НДС)</t>
  </si>
  <si>
    <t xml:space="preserve">             реквизиты решения органа исполнительной власти, утвердившего инвестиционную программу</t>
  </si>
  <si>
    <t>2.</t>
  </si>
  <si>
    <t>3.</t>
  </si>
  <si>
    <t>Утвержденные плановые значения показателей приведены в соответствии с Решением №1 Министерства промышленности и энергетики  Оренбургской области №19/1956 Исх от 24.10.2024 г. Об утверждении проекта
инвестиционной программы на 2025-2028 годы АО «Энергосбытовая компания «Восток»</t>
  </si>
  <si>
    <t>за 3 квартал 2025 года</t>
  </si>
  <si>
    <t>хоз.способ 2, 3 и 4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</si>
</sst>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82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24" borderId="0" xfId="37" applyFont="1" applyFill="1" applyBorder="1" applyAlignment="1">
      <alignment horizontal="center"/>
    </xf>
    <xf numFmtId="0" fontId="33" fillId="0" borderId="0" xfId="37" applyFont="1" applyFill="1" applyBorder="1" applyAlignment="1"/>
    <xf numFmtId="0" fontId="33" fillId="0" borderId="0" xfId="0" applyFont="1" applyFill="1" applyAlignment="1"/>
    <xf numFmtId="0" fontId="39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left" vertical="center" wrapText="1" shrinkToFit="1"/>
    </xf>
    <xf numFmtId="0" fontId="38" fillId="0" borderId="10" xfId="37" applyFont="1" applyFill="1" applyBorder="1" applyAlignment="1">
      <alignment horizontal="center" vertical="center" wrapText="1"/>
    </xf>
    <xf numFmtId="0" fontId="40" fillId="0" borderId="11" xfId="45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165" fontId="9" fillId="24" borderId="0" xfId="37" applyNumberFormat="1" applyFont="1" applyFill="1"/>
    <xf numFmtId="165" fontId="9" fillId="0" borderId="0" xfId="37" applyNumberFormat="1" applyFont="1"/>
    <xf numFmtId="0" fontId="31" fillId="0" borderId="10" xfId="0" applyFont="1" applyFill="1" applyBorder="1" applyAlignment="1">
      <alignment vertical="center" wrapText="1"/>
    </xf>
    <xf numFmtId="0" fontId="31" fillId="0" borderId="25" xfId="0" applyFont="1" applyBorder="1" applyAlignment="1">
      <alignment horizontal="center" vertical="center" wrapText="1"/>
    </xf>
    <xf numFmtId="2" fontId="9" fillId="0" borderId="10" xfId="37" applyNumberFormat="1" applyFont="1" applyFill="1" applyBorder="1" applyAlignment="1">
      <alignment horizontal="center" vertical="center" wrapText="1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1" fillId="0" borderId="0" xfId="55" applyFont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41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3" fillId="0" borderId="21" xfId="37" applyFont="1" applyFill="1" applyBorder="1" applyAlignment="1">
      <alignment horizont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"/>
  <sheetViews>
    <sheetView tabSelected="1" view="pageBreakPreview" topLeftCell="A4" zoomScale="75" zoomScaleSheetLayoutView="75" workbookViewId="0">
      <selection activeCell="N19" sqref="N19"/>
    </sheetView>
  </sheetViews>
  <sheetFormatPr defaultColWidth="9" defaultRowHeight="15.75" x14ac:dyDescent="0.25"/>
  <cols>
    <col min="1" max="1" width="9.625" style="2" customWidth="1"/>
    <col min="2" max="2" width="32.625" style="2" customWidth="1"/>
    <col min="3" max="3" width="18.375" style="2" customWidth="1"/>
    <col min="4" max="4" width="17.625" style="12" customWidth="1"/>
    <col min="5" max="5" width="16" style="12" customWidth="1"/>
    <col min="6" max="6" width="17.5" style="12" customWidth="1"/>
    <col min="7" max="16" width="9.625" style="2" customWidth="1"/>
    <col min="17" max="17" width="19.125" style="12" customWidth="1"/>
    <col min="18" max="18" width="12.5" style="2" customWidth="1"/>
    <col min="19" max="19" width="8.5" style="2" customWidth="1"/>
    <col min="20" max="20" width="22.125" style="2" customWidth="1"/>
    <col min="21" max="22" width="10.625" style="2" customWidth="1"/>
    <col min="23" max="23" width="12.125" style="2" customWidth="1"/>
    <col min="24" max="24" width="10.625" style="2" customWidth="1"/>
    <col min="25" max="25" width="22.62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625" style="2" customWidth="1"/>
    <col min="70" max="70" width="17.5" style="2" customWidth="1"/>
    <col min="71" max="16384" width="9" style="2"/>
  </cols>
  <sheetData>
    <row r="1" spans="1:23" ht="18.75" x14ac:dyDescent="0.25">
      <c r="T1" s="8" t="s">
        <v>108</v>
      </c>
      <c r="V1" s="1"/>
    </row>
    <row r="2" spans="1:23" ht="18.75" x14ac:dyDescent="0.3">
      <c r="T2" s="11" t="s">
        <v>0</v>
      </c>
      <c r="V2" s="1"/>
    </row>
    <row r="3" spans="1:23" ht="18.75" x14ac:dyDescent="0.3">
      <c r="T3" s="11" t="s">
        <v>113</v>
      </c>
      <c r="V3" s="1"/>
    </row>
    <row r="4" spans="1:23" s="4" customFormat="1" ht="18.75" x14ac:dyDescent="0.3">
      <c r="A4" s="43" t="s">
        <v>111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22"/>
      <c r="V4" s="22"/>
    </row>
    <row r="5" spans="1:23" s="4" customFormat="1" ht="18.75" customHeight="1" x14ac:dyDescent="0.3">
      <c r="A5" s="44" t="s">
        <v>141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19"/>
      <c r="V5" s="19"/>
      <c r="W5" s="19"/>
    </row>
    <row r="6" spans="1:23" s="4" customFormat="1" ht="18.75" x14ac:dyDescent="0.3">
      <c r="A6" s="20"/>
      <c r="B6" s="20"/>
      <c r="C6" s="20"/>
      <c r="D6" s="21"/>
      <c r="E6" s="21"/>
      <c r="F6" s="21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0"/>
      <c r="S6" s="20"/>
      <c r="T6" s="20"/>
      <c r="U6" s="20"/>
      <c r="V6" s="20"/>
    </row>
    <row r="7" spans="1:23" s="4" customFormat="1" ht="18.75" customHeight="1" x14ac:dyDescent="0.3">
      <c r="A7" s="44" t="s">
        <v>126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19"/>
      <c r="V7" s="19"/>
    </row>
    <row r="8" spans="1:23" x14ac:dyDescent="0.25">
      <c r="A8" s="45" t="s">
        <v>17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9"/>
      <c r="V8" s="9"/>
    </row>
    <row r="9" spans="1:23" x14ac:dyDescent="0.25">
      <c r="A9" s="14"/>
      <c r="B9" s="14"/>
      <c r="C9" s="14"/>
      <c r="D9" s="15"/>
      <c r="E9" s="15"/>
      <c r="F9" s="15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"/>
      <c r="S9" s="14"/>
      <c r="T9" s="14"/>
      <c r="U9" s="14"/>
      <c r="V9" s="14"/>
    </row>
    <row r="10" spans="1:23" ht="18.75" x14ac:dyDescent="0.3">
      <c r="A10" s="46" t="s">
        <v>127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23"/>
      <c r="V10" s="23"/>
    </row>
    <row r="11" spans="1:23" ht="18.75" x14ac:dyDescent="0.3">
      <c r="C11" s="39"/>
      <c r="V11" s="11"/>
    </row>
    <row r="12" spans="1:23" ht="66" customHeight="1" x14ac:dyDescent="0.25">
      <c r="A12" s="47" t="s">
        <v>140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24"/>
      <c r="V12" s="24"/>
    </row>
    <row r="13" spans="1:23" x14ac:dyDescent="0.25">
      <c r="A13" s="48" t="s">
        <v>137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9"/>
      <c r="V13" s="9"/>
    </row>
    <row r="14" spans="1:23" ht="18.75" x14ac:dyDescent="0.3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22"/>
      <c r="V14" s="22"/>
    </row>
    <row r="15" spans="1:23" ht="84.75" customHeight="1" x14ac:dyDescent="0.25">
      <c r="A15" s="55" t="s">
        <v>15</v>
      </c>
      <c r="B15" s="55" t="s">
        <v>12</v>
      </c>
      <c r="C15" s="55" t="s">
        <v>4</v>
      </c>
      <c r="D15" s="49" t="s">
        <v>114</v>
      </c>
      <c r="E15" s="49" t="s">
        <v>134</v>
      </c>
      <c r="F15" s="49" t="s">
        <v>135</v>
      </c>
      <c r="G15" s="52" t="s">
        <v>136</v>
      </c>
      <c r="H15" s="54"/>
      <c r="I15" s="54"/>
      <c r="J15" s="54"/>
      <c r="K15" s="54"/>
      <c r="L15" s="54"/>
      <c r="M15" s="54"/>
      <c r="N15" s="54"/>
      <c r="O15" s="54"/>
      <c r="P15" s="53"/>
      <c r="Q15" s="49" t="s">
        <v>115</v>
      </c>
      <c r="R15" s="55" t="s">
        <v>106</v>
      </c>
      <c r="S15" s="55"/>
      <c r="T15" s="55" t="s">
        <v>6</v>
      </c>
      <c r="U15" s="4"/>
      <c r="V15" s="4"/>
    </row>
    <row r="16" spans="1:23" ht="69" customHeight="1" x14ac:dyDescent="0.25">
      <c r="A16" s="55"/>
      <c r="B16" s="55"/>
      <c r="C16" s="55"/>
      <c r="D16" s="50"/>
      <c r="E16" s="50"/>
      <c r="F16" s="50"/>
      <c r="G16" s="52" t="s">
        <v>13</v>
      </c>
      <c r="H16" s="53"/>
      <c r="I16" s="52" t="s">
        <v>18</v>
      </c>
      <c r="J16" s="53"/>
      <c r="K16" s="52" t="s">
        <v>19</v>
      </c>
      <c r="L16" s="53"/>
      <c r="M16" s="52" t="s">
        <v>20</v>
      </c>
      <c r="N16" s="53"/>
      <c r="O16" s="52" t="s">
        <v>21</v>
      </c>
      <c r="P16" s="53"/>
      <c r="Q16" s="50"/>
      <c r="R16" s="55" t="s">
        <v>116</v>
      </c>
      <c r="S16" s="55" t="s">
        <v>7</v>
      </c>
      <c r="T16" s="55"/>
    </row>
    <row r="17" spans="1:22" ht="32.25" customHeight="1" x14ac:dyDescent="0.25">
      <c r="A17" s="55"/>
      <c r="B17" s="55"/>
      <c r="C17" s="55"/>
      <c r="D17" s="51"/>
      <c r="E17" s="51"/>
      <c r="F17" s="51"/>
      <c r="G17" s="17" t="s">
        <v>8</v>
      </c>
      <c r="H17" s="17" t="s">
        <v>9</v>
      </c>
      <c r="I17" s="17" t="s">
        <v>8</v>
      </c>
      <c r="J17" s="17" t="s">
        <v>9</v>
      </c>
      <c r="K17" s="17" t="s">
        <v>8</v>
      </c>
      <c r="L17" s="17" t="s">
        <v>9</v>
      </c>
      <c r="M17" s="17" t="s">
        <v>8</v>
      </c>
      <c r="N17" s="17" t="s">
        <v>9</v>
      </c>
      <c r="O17" s="17" t="s">
        <v>8</v>
      </c>
      <c r="P17" s="17" t="s">
        <v>9</v>
      </c>
      <c r="Q17" s="51"/>
      <c r="R17" s="55"/>
      <c r="S17" s="55"/>
      <c r="T17" s="55"/>
    </row>
    <row r="18" spans="1:22" x14ac:dyDescent="0.25">
      <c r="A18" s="17">
        <v>1</v>
      </c>
      <c r="B18" s="17">
        <f t="shared" ref="B18:T18" si="0">A18+1</f>
        <v>2</v>
      </c>
      <c r="C18" s="17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17">
        <f t="shared" si="0"/>
        <v>7</v>
      </c>
      <c r="H18" s="17">
        <f t="shared" si="0"/>
        <v>8</v>
      </c>
      <c r="I18" s="17">
        <f t="shared" si="0"/>
        <v>9</v>
      </c>
      <c r="J18" s="17">
        <f t="shared" si="0"/>
        <v>10</v>
      </c>
      <c r="K18" s="17">
        <f t="shared" si="0"/>
        <v>11</v>
      </c>
      <c r="L18" s="17">
        <f t="shared" si="0"/>
        <v>12</v>
      </c>
      <c r="M18" s="17">
        <f t="shared" si="0"/>
        <v>13</v>
      </c>
      <c r="N18" s="17">
        <f t="shared" si="0"/>
        <v>14</v>
      </c>
      <c r="O18" s="17">
        <f t="shared" si="0"/>
        <v>15</v>
      </c>
      <c r="P18" s="17">
        <f t="shared" si="0"/>
        <v>16</v>
      </c>
      <c r="Q18" s="16">
        <f t="shared" si="0"/>
        <v>17</v>
      </c>
      <c r="R18" s="17">
        <f t="shared" si="0"/>
        <v>18</v>
      </c>
      <c r="S18" s="17">
        <f t="shared" si="0"/>
        <v>19</v>
      </c>
      <c r="T18" s="17">
        <f t="shared" si="0"/>
        <v>20</v>
      </c>
    </row>
    <row r="19" spans="1:22" ht="115.5" customHeight="1" x14ac:dyDescent="0.25">
      <c r="A19" s="31" t="s">
        <v>125</v>
      </c>
      <c r="B19" s="40" t="s">
        <v>128</v>
      </c>
      <c r="C19" s="41" t="s">
        <v>129</v>
      </c>
      <c r="D19" s="37">
        <v>178.27199999999999</v>
      </c>
      <c r="E19" s="42">
        <v>0</v>
      </c>
      <c r="F19" s="37">
        <f>D19-E19</f>
        <v>178.27199999999999</v>
      </c>
      <c r="G19" s="37">
        <f>I19+K19+M19+O19</f>
        <v>18.277000000000001</v>
      </c>
      <c r="H19" s="37">
        <f>J19+L19+N19+P19</f>
        <v>10.978</v>
      </c>
      <c r="I19" s="37">
        <v>4.09</v>
      </c>
      <c r="J19" s="37">
        <v>3.8260000000000001</v>
      </c>
      <c r="K19" s="37">
        <v>5.39</v>
      </c>
      <c r="L19" s="37">
        <v>5.0819999999999999</v>
      </c>
      <c r="M19" s="37">
        <v>8.7970000000000006</v>
      </c>
      <c r="N19" s="37">
        <f>2.368-0.298</f>
        <v>2.0699999999999998</v>
      </c>
      <c r="O19" s="37">
        <v>0</v>
      </c>
      <c r="P19" s="37">
        <v>0</v>
      </c>
      <c r="Q19" s="32">
        <f>D19-E19-H19</f>
        <v>167.29399999999998</v>
      </c>
      <c r="R19" s="37">
        <f>H19-G19</f>
        <v>-7.2990000000000013</v>
      </c>
      <c r="S19" s="42">
        <f>-(1-H19/G19)*100</f>
        <v>-39.935437982163378</v>
      </c>
      <c r="T19" s="35" t="s">
        <v>142</v>
      </c>
    </row>
    <row r="20" spans="1:22" ht="103.5" customHeight="1" x14ac:dyDescent="0.25">
      <c r="A20" s="31" t="s">
        <v>138</v>
      </c>
      <c r="B20" s="40" t="s">
        <v>130</v>
      </c>
      <c r="C20" s="41" t="s">
        <v>131</v>
      </c>
      <c r="D20" s="37">
        <v>9.2509999999999994</v>
      </c>
      <c r="E20" s="42">
        <v>0</v>
      </c>
      <c r="F20" s="37">
        <f t="shared" ref="F20" si="1">D20-E20</f>
        <v>9.2509999999999994</v>
      </c>
      <c r="G20" s="37">
        <f t="shared" ref="G20:G21" si="2">I20+K20+M20+O20</f>
        <v>9.2509999999999994</v>
      </c>
      <c r="H20" s="37">
        <f t="shared" ref="H20:H21" si="3">J20+L20+N20+P20</f>
        <v>9.1110000000000007</v>
      </c>
      <c r="I20" s="37">
        <v>9.2509999999999994</v>
      </c>
      <c r="J20" s="37">
        <v>9.1110000000000007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2">
        <f t="shared" ref="Q20:Q21" si="4">D20-E20-H20</f>
        <v>0.13999999999999879</v>
      </c>
      <c r="R20" s="37">
        <f t="shared" ref="R20:R21" si="5">H20-G20</f>
        <v>-0.13999999999999879</v>
      </c>
      <c r="S20" s="42">
        <f t="shared" ref="S20" si="6">-(1-H20/G20)*100</f>
        <v>-1.5133499081180335</v>
      </c>
      <c r="T20" s="35"/>
    </row>
    <row r="21" spans="1:22" ht="115.5" customHeight="1" x14ac:dyDescent="0.25">
      <c r="A21" s="31" t="s">
        <v>139</v>
      </c>
      <c r="B21" s="40" t="s">
        <v>132</v>
      </c>
      <c r="C21" s="41" t="s">
        <v>133</v>
      </c>
      <c r="D21" s="37">
        <v>62.305</v>
      </c>
      <c r="E21" s="42">
        <v>0</v>
      </c>
      <c r="F21" s="37">
        <v>62.305</v>
      </c>
      <c r="G21" s="37">
        <f t="shared" si="2"/>
        <v>26.305</v>
      </c>
      <c r="H21" s="37">
        <f t="shared" si="3"/>
        <v>0</v>
      </c>
      <c r="I21" s="37">
        <v>0</v>
      </c>
      <c r="J21" s="37">
        <v>0</v>
      </c>
      <c r="K21" s="37">
        <v>13.151999999999999</v>
      </c>
      <c r="L21" s="37">
        <v>0</v>
      </c>
      <c r="M21" s="37">
        <v>0</v>
      </c>
      <c r="N21" s="37">
        <v>0</v>
      </c>
      <c r="O21" s="37">
        <v>13.153</v>
      </c>
      <c r="P21" s="37">
        <v>0</v>
      </c>
      <c r="Q21" s="32">
        <f t="shared" si="4"/>
        <v>62.305</v>
      </c>
      <c r="R21" s="37">
        <f t="shared" si="5"/>
        <v>-26.305</v>
      </c>
      <c r="S21" s="42">
        <f>(1-H21/G21)*100</f>
        <v>100</v>
      </c>
      <c r="T21" s="35"/>
    </row>
    <row r="22" spans="1:22" x14ac:dyDescent="0.25">
      <c r="A22" s="52" t="s">
        <v>99</v>
      </c>
      <c r="B22" s="54"/>
      <c r="C22" s="53"/>
      <c r="D22" s="32">
        <f>SUM(D19:D21)</f>
        <v>249.828</v>
      </c>
      <c r="E22" s="32">
        <f t="shared" ref="E22:O22" si="7">SUM(E19:E21)</f>
        <v>0</v>
      </c>
      <c r="F22" s="32">
        <f t="shared" si="7"/>
        <v>249.828</v>
      </c>
      <c r="G22" s="32">
        <f t="shared" si="7"/>
        <v>53.832999999999998</v>
      </c>
      <c r="H22" s="32">
        <f t="shared" si="7"/>
        <v>20.088999999999999</v>
      </c>
      <c r="I22" s="32">
        <f t="shared" si="7"/>
        <v>13.340999999999999</v>
      </c>
      <c r="J22" s="32">
        <f>SUM(J19:J21)</f>
        <v>12.937000000000001</v>
      </c>
      <c r="K22" s="32">
        <f t="shared" si="7"/>
        <v>18.541999999999998</v>
      </c>
      <c r="L22" s="32">
        <f t="shared" si="7"/>
        <v>5.0819999999999999</v>
      </c>
      <c r="M22" s="32">
        <f t="shared" si="7"/>
        <v>8.7970000000000006</v>
      </c>
      <c r="N22" s="32">
        <f t="shared" si="7"/>
        <v>2.0699999999999998</v>
      </c>
      <c r="O22" s="32">
        <f t="shared" si="7"/>
        <v>13.153</v>
      </c>
      <c r="P22" s="32">
        <f>SUM(P19:P21)</f>
        <v>0</v>
      </c>
      <c r="Q22" s="32">
        <f t="shared" ref="Q22" si="8">SUM(Q19:Q21)</f>
        <v>229.73899999999998</v>
      </c>
      <c r="R22" s="32">
        <f t="shared" ref="R22" si="9">SUM(R19:R21)</f>
        <v>-33.744</v>
      </c>
      <c r="S22" s="32">
        <f t="shared" ref="S22" si="10">SUM(S19:S21)</f>
        <v>58.551212109718591</v>
      </c>
      <c r="T22" s="17"/>
    </row>
    <row r="23" spans="1:22" x14ac:dyDescent="0.25">
      <c r="A23" s="3"/>
      <c r="B23" s="3"/>
      <c r="C23" s="3"/>
      <c r="G23" s="3"/>
      <c r="H23" s="3"/>
      <c r="I23" s="3"/>
      <c r="J23" s="3"/>
      <c r="K23" s="3"/>
      <c r="L23" s="3"/>
      <c r="M23" s="3"/>
      <c r="N23" s="3"/>
      <c r="O23" s="3"/>
      <c r="P23" s="3"/>
      <c r="R23" s="3"/>
      <c r="S23" s="3"/>
      <c r="T23" s="3"/>
      <c r="U23" s="3"/>
      <c r="V23" s="3"/>
    </row>
    <row r="24" spans="1:22" x14ac:dyDescent="0.25">
      <c r="F24" s="38"/>
      <c r="G24" s="39">
        <f>G19+G20</f>
        <v>27.527999999999999</v>
      </c>
      <c r="Q24" s="38"/>
    </row>
    <row r="25" spans="1:22" x14ac:dyDescent="0.25">
      <c r="E25" s="38"/>
      <c r="F25" s="38"/>
    </row>
    <row r="26" spans="1:22" x14ac:dyDescent="0.25">
      <c r="G26" s="39"/>
    </row>
    <row r="27" spans="1:22" x14ac:dyDescent="0.25">
      <c r="F27" s="38"/>
    </row>
    <row r="34" spans="15:15" x14ac:dyDescent="0.25">
      <c r="O34" s="2" t="s">
        <v>109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2:C22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14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1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1" t="s">
        <v>113</v>
      </c>
    </row>
    <row r="4" spans="1:82" s="7" customFormat="1" ht="18.75" customHeight="1" x14ac:dyDescent="0.25">
      <c r="A4" s="58" t="s">
        <v>112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</row>
    <row r="5" spans="1:82" s="4" customFormat="1" ht="18.75" customHeight="1" x14ac:dyDescent="0.3">
      <c r="A5" s="44" t="s">
        <v>124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</row>
    <row r="6" spans="1:82" s="4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82" s="4" customFormat="1" ht="18.75" customHeight="1" x14ac:dyDescent="0.3">
      <c r="A7" s="44" t="s">
        <v>122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</row>
    <row r="8" spans="1:82" ht="15.75" customHeight="1" x14ac:dyDescent="0.25">
      <c r="A8" s="57" t="s">
        <v>22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</row>
    <row r="9" spans="1:82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82" ht="18.75" x14ac:dyDescent="0.3">
      <c r="A10" s="46" t="s">
        <v>117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</row>
    <row r="11" spans="1:82" ht="18.75" x14ac:dyDescent="0.3">
      <c r="AB11" s="11"/>
    </row>
    <row r="12" spans="1:82" ht="18.75" x14ac:dyDescent="0.25">
      <c r="A12" s="59" t="s">
        <v>123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</row>
    <row r="13" spans="1:82" x14ac:dyDescent="0.25">
      <c r="A13" s="45" t="s">
        <v>16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</row>
    <row r="14" spans="1:82" ht="18.75" x14ac:dyDescent="0.3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</row>
    <row r="15" spans="1:82" ht="30" customHeight="1" x14ac:dyDescent="0.25">
      <c r="A15" s="72" t="s">
        <v>15</v>
      </c>
      <c r="B15" s="75" t="s">
        <v>12</v>
      </c>
      <c r="C15" s="75" t="s">
        <v>4</v>
      </c>
      <c r="D15" s="72" t="s">
        <v>100</v>
      </c>
      <c r="E15" s="76" t="s">
        <v>110</v>
      </c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8"/>
      <c r="BW15" s="62" t="s">
        <v>107</v>
      </c>
      <c r="BX15" s="63"/>
      <c r="BY15" s="63"/>
      <c r="BZ15" s="63"/>
      <c r="CA15" s="63"/>
      <c r="CB15" s="63"/>
      <c r="CC15" s="64"/>
      <c r="CD15" s="55" t="s">
        <v>23</v>
      </c>
    </row>
    <row r="16" spans="1:82" ht="30" customHeight="1" x14ac:dyDescent="0.25">
      <c r="A16" s="73"/>
      <c r="B16" s="75"/>
      <c r="C16" s="75"/>
      <c r="D16" s="73"/>
      <c r="E16" s="79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1"/>
      <c r="BW16" s="65"/>
      <c r="BX16" s="66"/>
      <c r="BY16" s="66"/>
      <c r="BZ16" s="66"/>
      <c r="CA16" s="66"/>
      <c r="CB16" s="66"/>
      <c r="CC16" s="67"/>
      <c r="CD16" s="55"/>
    </row>
    <row r="17" spans="1:82" ht="39" customHeight="1" x14ac:dyDescent="0.25">
      <c r="A17" s="73"/>
      <c r="B17" s="75"/>
      <c r="C17" s="75"/>
      <c r="D17" s="73"/>
      <c r="E17" s="61" t="s">
        <v>8</v>
      </c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 t="s">
        <v>9</v>
      </c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5"/>
      <c r="BX17" s="66"/>
      <c r="BY17" s="66"/>
      <c r="BZ17" s="66"/>
      <c r="CA17" s="66"/>
      <c r="CB17" s="66"/>
      <c r="CC17" s="67"/>
      <c r="CD17" s="55"/>
    </row>
    <row r="18" spans="1:82" ht="30" customHeight="1" x14ac:dyDescent="0.25">
      <c r="A18" s="73"/>
      <c r="B18" s="75"/>
      <c r="C18" s="75"/>
      <c r="D18" s="73"/>
      <c r="E18" s="61" t="s">
        <v>11</v>
      </c>
      <c r="F18" s="61"/>
      <c r="G18" s="61"/>
      <c r="H18" s="61"/>
      <c r="I18" s="61"/>
      <c r="J18" s="61"/>
      <c r="K18" s="61"/>
      <c r="L18" s="61" t="s">
        <v>18</v>
      </c>
      <c r="M18" s="61"/>
      <c r="N18" s="61"/>
      <c r="O18" s="61"/>
      <c r="P18" s="61"/>
      <c r="Q18" s="61"/>
      <c r="R18" s="61"/>
      <c r="S18" s="61" t="s">
        <v>19</v>
      </c>
      <c r="T18" s="61"/>
      <c r="U18" s="61"/>
      <c r="V18" s="61"/>
      <c r="W18" s="61"/>
      <c r="X18" s="61"/>
      <c r="Y18" s="61"/>
      <c r="Z18" s="61" t="s">
        <v>20</v>
      </c>
      <c r="AA18" s="61"/>
      <c r="AB18" s="61"/>
      <c r="AC18" s="61"/>
      <c r="AD18" s="61"/>
      <c r="AE18" s="61"/>
      <c r="AF18" s="61"/>
      <c r="AG18" s="61" t="s">
        <v>21</v>
      </c>
      <c r="AH18" s="61"/>
      <c r="AI18" s="61"/>
      <c r="AJ18" s="61"/>
      <c r="AK18" s="61"/>
      <c r="AL18" s="61"/>
      <c r="AM18" s="61"/>
      <c r="AN18" s="61" t="s">
        <v>11</v>
      </c>
      <c r="AO18" s="61"/>
      <c r="AP18" s="61"/>
      <c r="AQ18" s="61"/>
      <c r="AR18" s="61"/>
      <c r="AS18" s="61"/>
      <c r="AT18" s="61"/>
      <c r="AU18" s="61" t="s">
        <v>18</v>
      </c>
      <c r="AV18" s="61"/>
      <c r="AW18" s="61"/>
      <c r="AX18" s="61"/>
      <c r="AY18" s="61"/>
      <c r="AZ18" s="61"/>
      <c r="BA18" s="61"/>
      <c r="BB18" s="61" t="s">
        <v>19</v>
      </c>
      <c r="BC18" s="61"/>
      <c r="BD18" s="61"/>
      <c r="BE18" s="61"/>
      <c r="BF18" s="61"/>
      <c r="BG18" s="61"/>
      <c r="BH18" s="61"/>
      <c r="BI18" s="61" t="s">
        <v>20</v>
      </c>
      <c r="BJ18" s="61"/>
      <c r="BK18" s="61"/>
      <c r="BL18" s="61"/>
      <c r="BM18" s="61"/>
      <c r="BN18" s="61"/>
      <c r="BO18" s="61"/>
      <c r="BP18" s="61" t="s">
        <v>21</v>
      </c>
      <c r="BQ18" s="61"/>
      <c r="BR18" s="61"/>
      <c r="BS18" s="61"/>
      <c r="BT18" s="61"/>
      <c r="BU18" s="61"/>
      <c r="BV18" s="61"/>
      <c r="BW18" s="68"/>
      <c r="BX18" s="69"/>
      <c r="BY18" s="69"/>
      <c r="BZ18" s="69"/>
      <c r="CA18" s="69"/>
      <c r="CB18" s="69"/>
      <c r="CC18" s="70"/>
      <c r="CD18" s="55"/>
    </row>
    <row r="19" spans="1:82" ht="96.75" customHeight="1" x14ac:dyDescent="0.25">
      <c r="A19" s="74"/>
      <c r="B19" s="75"/>
      <c r="C19" s="75"/>
      <c r="D19" s="74"/>
      <c r="E19" s="18" t="s">
        <v>2</v>
      </c>
      <c r="F19" s="18" t="s">
        <v>3</v>
      </c>
      <c r="G19" s="18" t="s">
        <v>104</v>
      </c>
      <c r="H19" s="18" t="s">
        <v>105</v>
      </c>
      <c r="I19" s="18" t="s">
        <v>5</v>
      </c>
      <c r="J19" s="18" t="s">
        <v>1</v>
      </c>
      <c r="K19" s="13" t="s">
        <v>10</v>
      </c>
      <c r="L19" s="18" t="s">
        <v>2</v>
      </c>
      <c r="M19" s="18" t="s">
        <v>3</v>
      </c>
      <c r="N19" s="18" t="s">
        <v>104</v>
      </c>
      <c r="O19" s="18" t="s">
        <v>105</v>
      </c>
      <c r="P19" s="18" t="s">
        <v>5</v>
      </c>
      <c r="Q19" s="18" t="s">
        <v>1</v>
      </c>
      <c r="R19" s="13" t="s">
        <v>10</v>
      </c>
      <c r="S19" s="18" t="s">
        <v>2</v>
      </c>
      <c r="T19" s="18" t="s">
        <v>3</v>
      </c>
      <c r="U19" s="18" t="s">
        <v>104</v>
      </c>
      <c r="V19" s="18" t="s">
        <v>105</v>
      </c>
      <c r="W19" s="18" t="s">
        <v>5</v>
      </c>
      <c r="X19" s="18" t="s">
        <v>1</v>
      </c>
      <c r="Y19" s="13" t="s">
        <v>10</v>
      </c>
      <c r="Z19" s="18" t="s">
        <v>2</v>
      </c>
      <c r="AA19" s="18" t="s">
        <v>3</v>
      </c>
      <c r="AB19" s="18" t="s">
        <v>104</v>
      </c>
      <c r="AC19" s="18" t="s">
        <v>105</v>
      </c>
      <c r="AD19" s="18" t="s">
        <v>5</v>
      </c>
      <c r="AE19" s="18" t="s">
        <v>1</v>
      </c>
      <c r="AF19" s="13" t="s">
        <v>10</v>
      </c>
      <c r="AG19" s="18" t="s">
        <v>2</v>
      </c>
      <c r="AH19" s="18" t="s">
        <v>3</v>
      </c>
      <c r="AI19" s="18" t="s">
        <v>104</v>
      </c>
      <c r="AJ19" s="18" t="s">
        <v>105</v>
      </c>
      <c r="AK19" s="18" t="s">
        <v>5</v>
      </c>
      <c r="AL19" s="18" t="s">
        <v>1</v>
      </c>
      <c r="AM19" s="13" t="s">
        <v>10</v>
      </c>
      <c r="AN19" s="18" t="s">
        <v>2</v>
      </c>
      <c r="AO19" s="18" t="s">
        <v>3</v>
      </c>
      <c r="AP19" s="18" t="s">
        <v>104</v>
      </c>
      <c r="AQ19" s="18" t="s">
        <v>105</v>
      </c>
      <c r="AR19" s="18" t="s">
        <v>5</v>
      </c>
      <c r="AS19" s="18" t="s">
        <v>1</v>
      </c>
      <c r="AT19" s="13" t="s">
        <v>10</v>
      </c>
      <c r="AU19" s="18" t="s">
        <v>2</v>
      </c>
      <c r="AV19" s="18" t="s">
        <v>3</v>
      </c>
      <c r="AW19" s="18" t="s">
        <v>104</v>
      </c>
      <c r="AX19" s="18" t="s">
        <v>105</v>
      </c>
      <c r="AY19" s="18" t="s">
        <v>5</v>
      </c>
      <c r="AZ19" s="18" t="s">
        <v>1</v>
      </c>
      <c r="BA19" s="13" t="s">
        <v>10</v>
      </c>
      <c r="BB19" s="18" t="s">
        <v>2</v>
      </c>
      <c r="BC19" s="18" t="s">
        <v>3</v>
      </c>
      <c r="BD19" s="18" t="s">
        <v>104</v>
      </c>
      <c r="BE19" s="18" t="s">
        <v>105</v>
      </c>
      <c r="BF19" s="18" t="s">
        <v>5</v>
      </c>
      <c r="BG19" s="18" t="s">
        <v>1</v>
      </c>
      <c r="BH19" s="13" t="s">
        <v>10</v>
      </c>
      <c r="BI19" s="18" t="s">
        <v>2</v>
      </c>
      <c r="BJ19" s="18" t="s">
        <v>3</v>
      </c>
      <c r="BK19" s="18" t="s">
        <v>104</v>
      </c>
      <c r="BL19" s="18" t="s">
        <v>105</v>
      </c>
      <c r="BM19" s="18" t="s">
        <v>5</v>
      </c>
      <c r="BN19" s="18" t="s">
        <v>1</v>
      </c>
      <c r="BO19" s="13" t="s">
        <v>10</v>
      </c>
      <c r="BP19" s="18" t="s">
        <v>2</v>
      </c>
      <c r="BQ19" s="18" t="s">
        <v>3</v>
      </c>
      <c r="BR19" s="18" t="s">
        <v>104</v>
      </c>
      <c r="BS19" s="18" t="s">
        <v>105</v>
      </c>
      <c r="BT19" s="18" t="s">
        <v>5</v>
      </c>
      <c r="BU19" s="18" t="s">
        <v>1</v>
      </c>
      <c r="BV19" s="13" t="s">
        <v>10</v>
      </c>
      <c r="BW19" s="18" t="s">
        <v>2</v>
      </c>
      <c r="BX19" s="18" t="s">
        <v>3</v>
      </c>
      <c r="BY19" s="18" t="s">
        <v>104</v>
      </c>
      <c r="BZ19" s="18" t="s">
        <v>105</v>
      </c>
      <c r="CA19" s="18" t="s">
        <v>5</v>
      </c>
      <c r="CB19" s="18" t="s">
        <v>1</v>
      </c>
      <c r="CC19" s="13" t="s">
        <v>10</v>
      </c>
      <c r="CD19" s="55"/>
    </row>
    <row r="20" spans="1:82" x14ac:dyDescent="0.25">
      <c r="A20" s="27">
        <v>1</v>
      </c>
      <c r="B20" s="27">
        <v>2</v>
      </c>
      <c r="C20" s="27">
        <v>3</v>
      </c>
      <c r="D20" s="27">
        <v>4</v>
      </c>
      <c r="E20" s="27" t="s">
        <v>24</v>
      </c>
      <c r="F20" s="27" t="s">
        <v>25</v>
      </c>
      <c r="G20" s="27" t="s">
        <v>26</v>
      </c>
      <c r="H20" s="27" t="s">
        <v>27</v>
      </c>
      <c r="I20" s="27" t="s">
        <v>28</v>
      </c>
      <c r="J20" s="27" t="s">
        <v>29</v>
      </c>
      <c r="K20" s="27" t="s">
        <v>30</v>
      </c>
      <c r="L20" s="27" t="s">
        <v>31</v>
      </c>
      <c r="M20" s="28" t="s">
        <v>32</v>
      </c>
      <c r="N20" s="27" t="s">
        <v>33</v>
      </c>
      <c r="O20" s="27" t="s">
        <v>34</v>
      </c>
      <c r="P20" s="27" t="s">
        <v>35</v>
      </c>
      <c r="Q20" s="27" t="s">
        <v>36</v>
      </c>
      <c r="R20" s="27" t="s">
        <v>37</v>
      </c>
      <c r="S20" s="27" t="s">
        <v>38</v>
      </c>
      <c r="T20" s="27" t="s">
        <v>39</v>
      </c>
      <c r="U20" s="27" t="s">
        <v>40</v>
      </c>
      <c r="V20" s="27" t="s">
        <v>41</v>
      </c>
      <c r="W20" s="27" t="s">
        <v>42</v>
      </c>
      <c r="X20" s="27" t="s">
        <v>43</v>
      </c>
      <c r="Y20" s="27" t="s">
        <v>44</v>
      </c>
      <c r="Z20" s="27" t="s">
        <v>45</v>
      </c>
      <c r="AA20" s="27" t="s">
        <v>46</v>
      </c>
      <c r="AB20" s="27" t="s">
        <v>47</v>
      </c>
      <c r="AC20" s="27" t="s">
        <v>48</v>
      </c>
      <c r="AD20" s="27" t="s">
        <v>49</v>
      </c>
      <c r="AE20" s="27" t="s">
        <v>50</v>
      </c>
      <c r="AF20" s="27" t="s">
        <v>51</v>
      </c>
      <c r="AG20" s="27" t="s">
        <v>52</v>
      </c>
      <c r="AH20" s="27" t="s">
        <v>53</v>
      </c>
      <c r="AI20" s="27" t="s">
        <v>54</v>
      </c>
      <c r="AJ20" s="27" t="s">
        <v>55</v>
      </c>
      <c r="AK20" s="27" t="s">
        <v>56</v>
      </c>
      <c r="AL20" s="27" t="s">
        <v>57</v>
      </c>
      <c r="AM20" s="27" t="s">
        <v>58</v>
      </c>
      <c r="AN20" s="27" t="s">
        <v>59</v>
      </c>
      <c r="AO20" s="27" t="s">
        <v>60</v>
      </c>
      <c r="AP20" s="27" t="s">
        <v>61</v>
      </c>
      <c r="AQ20" s="27" t="s">
        <v>62</v>
      </c>
      <c r="AR20" s="27" t="s">
        <v>63</v>
      </c>
      <c r="AS20" s="27" t="s">
        <v>64</v>
      </c>
      <c r="AT20" s="27" t="s">
        <v>65</v>
      </c>
      <c r="AU20" s="27" t="s">
        <v>66</v>
      </c>
      <c r="AV20" s="27" t="s">
        <v>67</v>
      </c>
      <c r="AW20" s="27" t="s">
        <v>68</v>
      </c>
      <c r="AX20" s="27" t="s">
        <v>69</v>
      </c>
      <c r="AY20" s="27" t="s">
        <v>93</v>
      </c>
      <c r="AZ20" s="27" t="s">
        <v>70</v>
      </c>
      <c r="BA20" s="27" t="s">
        <v>71</v>
      </c>
      <c r="BB20" s="27" t="s">
        <v>72</v>
      </c>
      <c r="BC20" s="27" t="s">
        <v>73</v>
      </c>
      <c r="BD20" s="27" t="s">
        <v>74</v>
      </c>
      <c r="BE20" s="27" t="s">
        <v>75</v>
      </c>
      <c r="BF20" s="27" t="s">
        <v>76</v>
      </c>
      <c r="BG20" s="27" t="s">
        <v>77</v>
      </c>
      <c r="BH20" s="27" t="s">
        <v>78</v>
      </c>
      <c r="BI20" s="27" t="s">
        <v>79</v>
      </c>
      <c r="BJ20" s="27" t="s">
        <v>80</v>
      </c>
      <c r="BK20" s="27" t="s">
        <v>81</v>
      </c>
      <c r="BL20" s="27" t="s">
        <v>82</v>
      </c>
      <c r="BM20" s="27" t="s">
        <v>83</v>
      </c>
      <c r="BN20" s="27" t="s">
        <v>84</v>
      </c>
      <c r="BO20" s="27" t="s">
        <v>85</v>
      </c>
      <c r="BP20" s="27" t="s">
        <v>86</v>
      </c>
      <c r="BQ20" s="27" t="s">
        <v>87</v>
      </c>
      <c r="BR20" s="27" t="s">
        <v>88</v>
      </c>
      <c r="BS20" s="27" t="s">
        <v>89</v>
      </c>
      <c r="BT20" s="27" t="s">
        <v>90</v>
      </c>
      <c r="BU20" s="27" t="s">
        <v>91</v>
      </c>
      <c r="BV20" s="27" t="s">
        <v>92</v>
      </c>
      <c r="BW20" s="27" t="s">
        <v>95</v>
      </c>
      <c r="BX20" s="27" t="s">
        <v>96</v>
      </c>
      <c r="BY20" s="27" t="s">
        <v>97</v>
      </c>
      <c r="BZ20" s="27" t="s">
        <v>98</v>
      </c>
      <c r="CA20" s="27" t="s">
        <v>101</v>
      </c>
      <c r="CB20" s="27" t="s">
        <v>102</v>
      </c>
      <c r="CC20" s="27" t="s">
        <v>103</v>
      </c>
      <c r="CD20" s="27">
        <v>8</v>
      </c>
    </row>
    <row r="21" spans="1:82" ht="76.5" x14ac:dyDescent="0.25">
      <c r="A21" s="31" t="s">
        <v>118</v>
      </c>
      <c r="B21" s="34" t="s">
        <v>120</v>
      </c>
      <c r="C21" s="31" t="s">
        <v>121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>
        <f>E21-AN21</f>
        <v>0</v>
      </c>
      <c r="BX21" s="27">
        <f t="shared" ref="BX21:CC21" si="0">F21-AO21</f>
        <v>0</v>
      </c>
      <c r="BY21" s="27">
        <f t="shared" si="0"/>
        <v>0</v>
      </c>
      <c r="BZ21" s="27">
        <f t="shared" si="0"/>
        <v>0</v>
      </c>
      <c r="CA21" s="27">
        <f t="shared" si="0"/>
        <v>0</v>
      </c>
      <c r="CB21" s="27">
        <f t="shared" si="0"/>
        <v>0</v>
      </c>
      <c r="CC21" s="27">
        <f t="shared" si="0"/>
        <v>0</v>
      </c>
      <c r="CD21" s="36" t="s">
        <v>119</v>
      </c>
    </row>
    <row r="22" spans="1:82" s="6" customFormat="1" x14ac:dyDescent="0.25">
      <c r="A22" s="52" t="s">
        <v>99</v>
      </c>
      <c r="B22" s="54"/>
      <c r="C22" s="53"/>
      <c r="D22" s="25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>
        <f>BW21</f>
        <v>0</v>
      </c>
      <c r="BX22" s="33">
        <f t="shared" ref="BX22:CC22" si="1">BX21</f>
        <v>0</v>
      </c>
      <c r="BY22" s="33">
        <f t="shared" si="1"/>
        <v>0</v>
      </c>
      <c r="BZ22" s="33">
        <f t="shared" si="1"/>
        <v>0</v>
      </c>
      <c r="CA22" s="33">
        <f t="shared" si="1"/>
        <v>0</v>
      </c>
      <c r="CB22" s="33">
        <f t="shared" si="1"/>
        <v>0</v>
      </c>
      <c r="CC22" s="33">
        <f t="shared" si="1"/>
        <v>0</v>
      </c>
      <c r="CD22" s="25"/>
    </row>
    <row r="23" spans="1:82" s="4" customForma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</row>
    <row r="24" spans="1:82" s="4" customFormat="1" ht="47.25" customHeight="1" x14ac:dyDescent="0.25">
      <c r="A24" s="60" t="s">
        <v>94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29"/>
      <c r="M24" s="29"/>
      <c r="N24" s="29"/>
      <c r="O24" s="29"/>
      <c r="P24" s="29"/>
      <c r="Q24" s="29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10квФ</vt:lpstr>
      <vt:lpstr>15квВв</vt:lpstr>
      <vt:lpstr>'10квФ'!Область_печати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2025-07-28T09:27:51Z</cp:lastPrinted>
  <dcterms:created xsi:type="dcterms:W3CDTF">2009-07-27T10:10:26Z</dcterms:created>
  <dcterms:modified xsi:type="dcterms:W3CDTF">2025-11-07T09:15:04Z</dcterms:modified>
</cp:coreProperties>
</file>